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210" activeTab="0"/>
  </bookViews>
  <sheets>
    <sheet name="Лист3" sheetId="1" r:id="rId1"/>
    <sheet name="Лист1" sheetId="2" r:id="rId2"/>
  </sheets>
  <definedNames>
    <definedName name="_xlnm.Print_Area" localSheetId="0">'Лист3'!$A$1:$L$47</definedName>
  </definedNames>
  <calcPr fullCalcOnLoad="1"/>
</workbook>
</file>

<file path=xl/sharedStrings.xml><?xml version="1.0" encoding="utf-8"?>
<sst xmlns="http://schemas.openxmlformats.org/spreadsheetml/2006/main" count="71" uniqueCount="50">
  <si>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</si>
  <si>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</si>
  <si>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</si>
  <si>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</si>
  <si>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</si>
  <si>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</si>
  <si>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</si>
  <si>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</si>
  <si>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</si>
  <si>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</si>
  <si>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</si>
  <si>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гражданско-правового договора</t>
  </si>
  <si>
    <t>** Расчет начальной (максимальной) цены гражданско-правового договора производится путем сложения начальных (максимальных) цен по позициям.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</si>
  <si>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</si>
  <si>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цена за единицу товара, руб</t>
  </si>
  <si>
    <t>чел.</t>
  </si>
  <si>
    <t>Общий анализ крови (5 показателей: hb, лейкоциты, соэ, эритроциты, лейкоцитарная формула)</t>
  </si>
  <si>
    <t>Общий анализ мочи</t>
  </si>
  <si>
    <t>Исследование уровня глюкозы крови (авт.)</t>
  </si>
  <si>
    <t>Исследование уровня холестерина в сыворотке крови (авт.)</t>
  </si>
  <si>
    <t>Взятие каппилярной крови на 1-3 исследования</t>
  </si>
  <si>
    <t>Забор крови из периферической вены</t>
  </si>
  <si>
    <t>Исследование кала на гельминты</t>
  </si>
  <si>
    <t>Исследование соскоба на энтеробиоз</t>
  </si>
  <si>
    <t>Микроскопическое исследование цитологического препарата (1 стекло)</t>
  </si>
  <si>
    <t>Ультразвуковое исследование молочных желез</t>
  </si>
  <si>
    <t>Эл. кардиографическое исследование в 12 отведениях (авт)</t>
  </si>
  <si>
    <t>услуг по проведению</t>
  </si>
  <si>
    <t xml:space="preserve">оказание медицинских  </t>
  </si>
  <si>
    <t>периодического медицинского осмотра</t>
  </si>
  <si>
    <r>
      <rPr>
        <b/>
        <sz val="12"/>
        <rFont val="Times New Roman"/>
        <family val="1"/>
      </rPr>
      <t>Примечание:</t>
    </r>
    <r>
      <rPr>
        <sz val="12"/>
        <rFont val="Times New Roman"/>
        <family val="1"/>
      </rPr>
      <t xml:space="preserve"> дальнейшее исследование рынка невозможно, так как постащики данной услуги находятся на территории Округа. Сбор информации по другим регионам нецелесообразен, поскольку медицинские осмотры проводятся территориально в районах приближенных к месту нахождения учреждения, либо учреждения, предоставляющие данный вид услуг должны выехать в ближайшие пункты прохождения медицинского осмотра. Таким образом, коэффициент вариации остается высоким.</t>
    </r>
  </si>
  <si>
    <t>Микроскопическое исследование отделяемого женских половых органов на аэробные и факультативно адаэробные условно-патогсины и микроорганизмы</t>
  </si>
  <si>
    <t>Исследование уровня простат специфического антигена в крови</t>
  </si>
  <si>
    <t>Забор мазка для исследования</t>
  </si>
  <si>
    <r>
      <t>Запрос на предоставление ценовой информации направлялся пяти потенциальным поставщикам, ценовые предложения получены от трех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потенциальных поставщиков.</t>
    </r>
  </si>
  <si>
    <t>определение антител к бледной трепонеме (Treponema Pallidum) в нетрепонемных тестах (RPR, РМП) (качественное, и полуколичественное исследование) в сыворотке крови</t>
  </si>
  <si>
    <t>Поставщик №1  Вх 76 от 06.02.2015 г.</t>
  </si>
  <si>
    <t>Поставщик №2  Вх 147 от 24.02.2015 г.</t>
  </si>
  <si>
    <t>Поставщик № 3 Вх  от 13.03.2015 4г.</t>
  </si>
  <si>
    <t>исследование отделяемого мочеполовых органов на степень чистоты</t>
  </si>
  <si>
    <t>Заведующий отделом биологии                                          Е.М.Ивонина</t>
  </si>
  <si>
    <t>Дата подготовки обоснования начальной (максимальной) цены гражданско-правового договора: 20.03.2015 г.</t>
  </si>
  <si>
    <t>IV. ОБОСНОВАНИЕ НАЧАЛЬНОЙ (МАКСИМАЛЬНОЙ) ЦЕНЫ ГРАЖДАНСКО-ПРАВОВОГО ДОГОВОРА</t>
  </si>
  <si>
    <t>"Оказание услуг по проведению периодического медицинского осмотра"</t>
  </si>
  <si>
    <t xml:space="preserve">Профилактический прием врача – гинеколога </t>
  </si>
  <si>
    <t>Профилактический прием врача - дерматовенеролога</t>
  </si>
  <si>
    <t>Прием врача – стоматолога – терапевта, зубного врача</t>
  </si>
  <si>
    <t>Профилактический прием врача – терапевта, первичный</t>
  </si>
  <si>
    <t>Профилактический прием врача - профпатолога</t>
  </si>
  <si>
    <t>Профилактический прием врача - оториноларинголога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</si>
</sst>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top" wrapText="1"/>
    </xf>
    <xf numFmtId="2" fontId="2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10" fontId="3" fillId="0" borderId="11" xfId="0" applyNumberFormat="1" applyFont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top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2" fontId="1" fillId="0" borderId="16" xfId="0" applyNumberFormat="1" applyFont="1" applyBorder="1" applyAlignment="1">
      <alignment/>
    </xf>
    <xf numFmtId="0" fontId="4" fillId="33" borderId="11" xfId="0" applyFont="1" applyFill="1" applyBorder="1" applyAlignment="1">
      <alignment horizontal="justify" vertical="top" wrapText="1"/>
    </xf>
    <xf numFmtId="2" fontId="3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top" wrapText="1"/>
    </xf>
    <xf numFmtId="0" fontId="2" fillId="33" borderId="1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37</xdr:row>
      <xdr:rowOff>57150</xdr:rowOff>
    </xdr:from>
    <xdr:to>
      <xdr:col>2</xdr:col>
      <xdr:colOff>447675</xdr:colOff>
      <xdr:row>39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2268200"/>
          <a:ext cx="1885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2"/>
  <sheetViews>
    <sheetView tabSelected="1" view="pageLayout" zoomScale="90" zoomScaleSheetLayoutView="80" zoomScalePageLayoutView="90" workbookViewId="0" topLeftCell="B27">
      <selection activeCell="B1" sqref="A1:L53"/>
    </sheetView>
  </sheetViews>
  <sheetFormatPr defaultColWidth="9.140625" defaultRowHeight="12.75"/>
  <cols>
    <col min="1" max="1" width="5.421875" style="0" customWidth="1"/>
    <col min="2" max="2" width="26.57421875" style="0" customWidth="1"/>
    <col min="3" max="3" width="6.7109375" style="0" customWidth="1"/>
    <col min="4" max="4" width="12.28125" style="0" customWidth="1"/>
    <col min="5" max="5" width="46.421875" style="0" customWidth="1"/>
    <col min="6" max="6" width="13.140625" style="0" customWidth="1"/>
    <col min="7" max="7" width="9.8515625" style="0" customWidth="1"/>
    <col min="8" max="8" width="10.00390625" style="0" customWidth="1"/>
    <col min="9" max="9" width="9.421875" style="0" customWidth="1"/>
    <col min="10" max="10" width="10.421875" style="0" customWidth="1"/>
    <col min="11" max="11" width="12.57421875" style="0" customWidth="1"/>
    <col min="12" max="12" width="19.57421875" style="0" customWidth="1"/>
    <col min="13" max="13" width="16.421875" style="0" customWidth="1"/>
    <col min="14" max="14" width="10.140625" style="0" bestFit="1" customWidth="1"/>
  </cols>
  <sheetData>
    <row r="2" spans="1:12" ht="19.5" customHeight="1">
      <c r="A2" s="37" t="s">
        <v>42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7.25" customHeight="1">
      <c r="A3" s="38" t="s">
        <v>43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0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33" t="s">
        <v>41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ht="15.75" customHeight="1">
      <c r="A6" s="40" t="s">
        <v>13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33" customHeight="1">
      <c r="A7" s="41" t="s">
        <v>11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15.75" customHeight="1">
      <c r="A8" s="40" t="s">
        <v>34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ht="13.5" thickBot="1"/>
    <row r="10" spans="1:12" s="6" customFormat="1" ht="30" customHeight="1" thickBot="1">
      <c r="A10" s="42" t="s">
        <v>6</v>
      </c>
      <c r="B10" s="42" t="s">
        <v>0</v>
      </c>
      <c r="C10" s="42" t="s">
        <v>7</v>
      </c>
      <c r="D10" s="39" t="s">
        <v>5</v>
      </c>
      <c r="E10" s="39" t="s">
        <v>1</v>
      </c>
      <c r="F10" s="39" t="s">
        <v>4</v>
      </c>
      <c r="G10" s="34" t="s">
        <v>2</v>
      </c>
      <c r="H10" s="35"/>
      <c r="I10" s="36"/>
      <c r="J10" s="39" t="s">
        <v>14</v>
      </c>
      <c r="K10" s="39" t="s">
        <v>3</v>
      </c>
      <c r="L10" s="39" t="s">
        <v>10</v>
      </c>
    </row>
    <row r="11" spans="1:12" s="6" customFormat="1" ht="113.25" customHeight="1" thickBot="1">
      <c r="A11" s="42"/>
      <c r="B11" s="42"/>
      <c r="C11" s="42"/>
      <c r="D11" s="39"/>
      <c r="E11" s="39"/>
      <c r="F11" s="39"/>
      <c r="G11" s="7" t="s">
        <v>36</v>
      </c>
      <c r="H11" s="7" t="s">
        <v>37</v>
      </c>
      <c r="I11" s="7" t="s">
        <v>38</v>
      </c>
      <c r="J11" s="39"/>
      <c r="K11" s="39"/>
      <c r="L11" s="39"/>
    </row>
    <row r="12" spans="1:12" s="6" customFormat="1" ht="16.5" thickBot="1">
      <c r="A12" s="4">
        <v>1</v>
      </c>
      <c r="B12" s="16">
        <v>2</v>
      </c>
      <c r="C12" s="4">
        <v>3</v>
      </c>
      <c r="D12" s="8">
        <v>4</v>
      </c>
      <c r="E12" s="4">
        <v>5</v>
      </c>
      <c r="F12" s="8">
        <v>6</v>
      </c>
      <c r="G12" s="4">
        <v>7</v>
      </c>
      <c r="H12" s="8">
        <v>8</v>
      </c>
      <c r="I12" s="4">
        <v>9</v>
      </c>
      <c r="J12" s="4">
        <v>12</v>
      </c>
      <c r="K12" s="8">
        <v>13</v>
      </c>
      <c r="L12" s="4">
        <v>14</v>
      </c>
    </row>
    <row r="13" spans="1:12" s="6" customFormat="1" ht="21" customHeight="1" thickBot="1">
      <c r="A13" s="28">
        <v>1</v>
      </c>
      <c r="B13" s="29" t="s">
        <v>28</v>
      </c>
      <c r="C13" s="15" t="s">
        <v>15</v>
      </c>
      <c r="D13" s="5">
        <v>28</v>
      </c>
      <c r="E13" s="24" t="s">
        <v>33</v>
      </c>
      <c r="F13" s="8">
        <v>3</v>
      </c>
      <c r="G13" s="13">
        <v>38</v>
      </c>
      <c r="H13" s="11">
        <v>94</v>
      </c>
      <c r="I13" s="10">
        <v>0</v>
      </c>
      <c r="J13" s="10">
        <v>66</v>
      </c>
      <c r="K13" s="12">
        <f aca="true" t="shared" si="0" ref="K13:K22">STDEVA(G13:I13)/(SUM(G13:I13)/COUNTIF(G13:I13,"&gt;0"))</f>
        <v>0.716460025305266</v>
      </c>
      <c r="L13" s="10">
        <v>1848</v>
      </c>
    </row>
    <row r="14" spans="1:12" s="6" customFormat="1" ht="21" customHeight="1" thickBot="1">
      <c r="A14" s="28">
        <v>2</v>
      </c>
      <c r="B14" s="29" t="s">
        <v>27</v>
      </c>
      <c r="C14" s="15" t="s">
        <v>15</v>
      </c>
      <c r="D14" s="5">
        <v>48</v>
      </c>
      <c r="E14" s="24" t="s">
        <v>17</v>
      </c>
      <c r="F14" s="8">
        <v>3</v>
      </c>
      <c r="G14" s="10">
        <v>114</v>
      </c>
      <c r="H14" s="11">
        <v>153</v>
      </c>
      <c r="I14" s="10">
        <v>164</v>
      </c>
      <c r="J14" s="10">
        <f>AVERAGE(G14:I14)</f>
        <v>143.66666666666666</v>
      </c>
      <c r="K14" s="12">
        <f t="shared" si="0"/>
        <v>0.1828830292244876</v>
      </c>
      <c r="L14" s="4">
        <v>6896.16</v>
      </c>
    </row>
    <row r="15" spans="1:12" s="6" customFormat="1" ht="21" customHeight="1" thickBot="1">
      <c r="A15" s="28">
        <v>3</v>
      </c>
      <c r="B15" s="30"/>
      <c r="C15" s="15" t="s">
        <v>15</v>
      </c>
      <c r="D15" s="5">
        <v>48</v>
      </c>
      <c r="E15" s="24" t="s">
        <v>23</v>
      </c>
      <c r="F15" s="8">
        <v>3</v>
      </c>
      <c r="G15" s="10">
        <v>163</v>
      </c>
      <c r="H15" s="11">
        <v>134</v>
      </c>
      <c r="I15" s="10">
        <v>138</v>
      </c>
      <c r="J15" s="10">
        <f>AVERAGE(G15:I15)</f>
        <v>145</v>
      </c>
      <c r="K15" s="12">
        <f t="shared" si="0"/>
        <v>0.1083878182448394</v>
      </c>
      <c r="L15" s="4">
        <f>J15*D15</f>
        <v>6960</v>
      </c>
    </row>
    <row r="16" spans="1:12" s="6" customFormat="1" ht="44.25" customHeight="1" thickBot="1">
      <c r="A16" s="28">
        <v>4</v>
      </c>
      <c r="B16" s="30" t="s">
        <v>29</v>
      </c>
      <c r="C16" s="15" t="s">
        <v>15</v>
      </c>
      <c r="D16" s="5">
        <v>28</v>
      </c>
      <c r="E16" s="26" t="s">
        <v>31</v>
      </c>
      <c r="F16" s="8">
        <v>3</v>
      </c>
      <c r="G16" s="10">
        <v>0</v>
      </c>
      <c r="H16" s="11">
        <v>170</v>
      </c>
      <c r="I16" s="10">
        <v>450</v>
      </c>
      <c r="J16" s="10">
        <v>310</v>
      </c>
      <c r="K16" s="12">
        <f t="shared" si="0"/>
        <v>0.7329990093399683</v>
      </c>
      <c r="L16" s="10">
        <f>J16*D16</f>
        <v>8680</v>
      </c>
    </row>
    <row r="17" spans="1:12" s="6" customFormat="1" ht="33.75" customHeight="1" thickBot="1">
      <c r="A17" s="32">
        <v>5</v>
      </c>
      <c r="B17" s="27"/>
      <c r="C17" s="5" t="s">
        <v>15</v>
      </c>
      <c r="D17" s="5">
        <v>28</v>
      </c>
      <c r="E17" s="24" t="s">
        <v>44</v>
      </c>
      <c r="F17" s="8">
        <v>3</v>
      </c>
      <c r="G17" s="10">
        <v>418</v>
      </c>
      <c r="H17" s="11">
        <v>406</v>
      </c>
      <c r="I17" s="13">
        <v>426</v>
      </c>
      <c r="J17" s="10">
        <f aca="true" t="shared" si="1" ref="J17:J23">AVERAGE(G17:I17)</f>
        <v>416.6666666666667</v>
      </c>
      <c r="K17" s="12">
        <f t="shared" si="0"/>
        <v>0.024159470192867558</v>
      </c>
      <c r="L17" s="10">
        <v>11666.76</v>
      </c>
    </row>
    <row r="18" spans="1:12" s="6" customFormat="1" ht="26.25" customHeight="1" thickBot="1">
      <c r="A18" s="28">
        <v>6</v>
      </c>
      <c r="B18" s="14"/>
      <c r="C18" s="15" t="s">
        <v>15</v>
      </c>
      <c r="D18" s="5">
        <v>48</v>
      </c>
      <c r="E18" s="24" t="s">
        <v>45</v>
      </c>
      <c r="F18" s="8">
        <v>3</v>
      </c>
      <c r="G18" s="10">
        <v>181</v>
      </c>
      <c r="H18" s="11">
        <v>252</v>
      </c>
      <c r="I18" s="13">
        <v>264</v>
      </c>
      <c r="J18" s="10">
        <f t="shared" si="1"/>
        <v>232.33333333333334</v>
      </c>
      <c r="K18" s="12">
        <f t="shared" si="0"/>
        <v>0.19308050995615278</v>
      </c>
      <c r="L18" s="10">
        <v>11151.84</v>
      </c>
    </row>
    <row r="19" spans="1:12" s="6" customFormat="1" ht="26.25" customHeight="1" thickBot="1">
      <c r="A19" s="28">
        <v>7</v>
      </c>
      <c r="B19" s="17"/>
      <c r="C19" s="15" t="s">
        <v>15</v>
      </c>
      <c r="D19" s="5">
        <v>48</v>
      </c>
      <c r="E19" s="24" t="s">
        <v>46</v>
      </c>
      <c r="F19" s="8">
        <v>3</v>
      </c>
      <c r="G19" s="10">
        <v>183</v>
      </c>
      <c r="H19" s="11">
        <v>176</v>
      </c>
      <c r="I19" s="10">
        <v>176</v>
      </c>
      <c r="J19" s="10">
        <f t="shared" si="1"/>
        <v>178.33333333333334</v>
      </c>
      <c r="K19" s="12">
        <f t="shared" si="0"/>
        <v>0.022662347014921574</v>
      </c>
      <c r="L19" s="4">
        <v>8559.84</v>
      </c>
    </row>
    <row r="20" spans="1:12" s="6" customFormat="1" ht="26.25" customHeight="1" thickBot="1">
      <c r="A20" s="28">
        <v>8</v>
      </c>
      <c r="B20" s="17"/>
      <c r="C20" s="15" t="s">
        <v>15</v>
      </c>
      <c r="D20" s="5">
        <v>48</v>
      </c>
      <c r="E20" s="9" t="s">
        <v>16</v>
      </c>
      <c r="F20" s="8">
        <v>3</v>
      </c>
      <c r="G20" s="10">
        <v>376</v>
      </c>
      <c r="H20" s="11">
        <v>361</v>
      </c>
      <c r="I20" s="10">
        <v>444</v>
      </c>
      <c r="J20" s="10">
        <f t="shared" si="1"/>
        <v>393.6666666666667</v>
      </c>
      <c r="K20" s="12">
        <f t="shared" si="0"/>
        <v>0.1123550984201135</v>
      </c>
      <c r="L20" s="10">
        <v>18896.16</v>
      </c>
    </row>
    <row r="21" spans="1:12" s="6" customFormat="1" ht="26.25" customHeight="1" thickBot="1">
      <c r="A21" s="28">
        <v>9</v>
      </c>
      <c r="B21" s="17"/>
      <c r="C21" s="15" t="s">
        <v>15</v>
      </c>
      <c r="D21" s="5">
        <v>48</v>
      </c>
      <c r="E21" s="24" t="s">
        <v>22</v>
      </c>
      <c r="F21" s="8">
        <v>3</v>
      </c>
      <c r="G21" s="10">
        <v>172</v>
      </c>
      <c r="H21" s="11">
        <v>173</v>
      </c>
      <c r="I21" s="10">
        <v>198</v>
      </c>
      <c r="J21" s="10">
        <f t="shared" si="1"/>
        <v>181</v>
      </c>
      <c r="K21" s="12">
        <f t="shared" si="0"/>
        <v>0.0813862975837361</v>
      </c>
      <c r="L21" s="4">
        <f>J21*D21</f>
        <v>8688</v>
      </c>
    </row>
    <row r="22" spans="1:12" s="6" customFormat="1" ht="30.75" customHeight="1" thickBot="1">
      <c r="A22" s="28">
        <v>10</v>
      </c>
      <c r="B22" s="31"/>
      <c r="C22" s="15" t="s">
        <v>15</v>
      </c>
      <c r="D22" s="5">
        <v>48</v>
      </c>
      <c r="E22" s="24" t="s">
        <v>47</v>
      </c>
      <c r="F22" s="8">
        <v>3</v>
      </c>
      <c r="G22" s="10">
        <v>311</v>
      </c>
      <c r="H22" s="11">
        <v>359</v>
      </c>
      <c r="I22" s="13">
        <v>475</v>
      </c>
      <c r="J22" s="10">
        <f t="shared" si="1"/>
        <v>381.6666666666667</v>
      </c>
      <c r="K22" s="12">
        <f t="shared" si="0"/>
        <v>0.22091754415737833</v>
      </c>
      <c r="L22" s="10">
        <v>18320.16</v>
      </c>
    </row>
    <row r="23" spans="1:12" s="6" customFormat="1" ht="30.75" customHeight="1" thickBot="1">
      <c r="A23" s="28">
        <v>11</v>
      </c>
      <c r="B23" s="17"/>
      <c r="C23" s="15" t="s">
        <v>15</v>
      </c>
      <c r="D23" s="5">
        <v>48</v>
      </c>
      <c r="E23" s="24" t="s">
        <v>19</v>
      </c>
      <c r="F23" s="8">
        <v>3</v>
      </c>
      <c r="G23" s="10">
        <v>376</v>
      </c>
      <c r="H23" s="11">
        <v>127</v>
      </c>
      <c r="I23" s="10">
        <v>136</v>
      </c>
      <c r="J23" s="10">
        <f t="shared" si="1"/>
        <v>213</v>
      </c>
      <c r="K23" s="12">
        <f aca="true" t="shared" si="2" ref="K23:K32">STDEVA(G23:I23)/(SUM(G23:I23)/COUNTIF(G23:I23,"&gt;0"))</f>
        <v>0.6630697118971853</v>
      </c>
      <c r="L23" s="4">
        <f>J23*D23</f>
        <v>10224</v>
      </c>
    </row>
    <row r="24" spans="1:12" s="6" customFormat="1" ht="30.75" customHeight="1" thickBot="1">
      <c r="A24" s="28">
        <v>12</v>
      </c>
      <c r="B24" s="17"/>
      <c r="C24" s="15" t="s">
        <v>15</v>
      </c>
      <c r="D24" s="5">
        <v>28</v>
      </c>
      <c r="E24" s="9" t="s">
        <v>39</v>
      </c>
      <c r="F24" s="8">
        <v>3</v>
      </c>
      <c r="G24" s="13">
        <v>0</v>
      </c>
      <c r="H24" s="11">
        <v>0</v>
      </c>
      <c r="I24" s="10">
        <v>176</v>
      </c>
      <c r="J24" s="10">
        <v>176</v>
      </c>
      <c r="K24" s="12">
        <f t="shared" si="2"/>
        <v>0.5773502691896257</v>
      </c>
      <c r="L24" s="10">
        <f>J24*D24</f>
        <v>4928</v>
      </c>
    </row>
    <row r="25" spans="1:12" s="6" customFormat="1" ht="25.5" customHeight="1" thickBot="1">
      <c r="A25" s="28">
        <v>13</v>
      </c>
      <c r="B25" s="17"/>
      <c r="C25" s="15" t="s">
        <v>15</v>
      </c>
      <c r="D25" s="5">
        <v>28</v>
      </c>
      <c r="E25" s="9" t="s">
        <v>24</v>
      </c>
      <c r="F25" s="8">
        <v>3</v>
      </c>
      <c r="G25" s="10">
        <v>432</v>
      </c>
      <c r="H25" s="11">
        <v>432</v>
      </c>
      <c r="I25" s="10">
        <v>450</v>
      </c>
      <c r="J25" s="10">
        <f>AVERAGE(G25:I25)</f>
        <v>438</v>
      </c>
      <c r="K25" s="12">
        <f t="shared" si="2"/>
        <v>0.023726723391354485</v>
      </c>
      <c r="L25" s="10">
        <f>J25*D25</f>
        <v>12264</v>
      </c>
    </row>
    <row r="26" spans="1:12" s="6" customFormat="1" ht="55.5" customHeight="1" thickBot="1">
      <c r="A26" s="28">
        <v>14</v>
      </c>
      <c r="B26" s="17"/>
      <c r="C26" s="15" t="s">
        <v>15</v>
      </c>
      <c r="D26" s="5">
        <v>48</v>
      </c>
      <c r="E26" s="22" t="s">
        <v>35</v>
      </c>
      <c r="F26" s="8">
        <v>3</v>
      </c>
      <c r="G26" s="10">
        <v>0</v>
      </c>
      <c r="H26" s="23">
        <v>111</v>
      </c>
      <c r="I26" s="10">
        <v>112</v>
      </c>
      <c r="J26" s="10">
        <v>111.5</v>
      </c>
      <c r="K26" s="12">
        <f t="shared" si="2"/>
        <v>0.5773676838238031</v>
      </c>
      <c r="L26" s="10">
        <v>5352</v>
      </c>
    </row>
    <row r="27" spans="1:12" s="6" customFormat="1" ht="30" customHeight="1" thickBot="1">
      <c r="A27" s="28">
        <v>15</v>
      </c>
      <c r="B27" s="31"/>
      <c r="C27" s="15" t="s">
        <v>15</v>
      </c>
      <c r="D27" s="5">
        <v>48</v>
      </c>
      <c r="E27" s="24" t="s">
        <v>48</v>
      </c>
      <c r="F27" s="8">
        <v>3</v>
      </c>
      <c r="G27" s="10">
        <v>189</v>
      </c>
      <c r="H27" s="11">
        <v>189</v>
      </c>
      <c r="I27" s="13">
        <v>475</v>
      </c>
      <c r="J27" s="10">
        <f aca="true" t="shared" si="3" ref="J27:J32">AVERAGE(G27:I27)</f>
        <v>284.3333333333333</v>
      </c>
      <c r="K27" s="12">
        <f t="shared" si="2"/>
        <v>0.5807345028894477</v>
      </c>
      <c r="L27" s="4">
        <v>13647.84</v>
      </c>
    </row>
    <row r="28" spans="1:12" s="6" customFormat="1" ht="18.75" customHeight="1" thickBot="1">
      <c r="A28" s="28">
        <v>16</v>
      </c>
      <c r="B28" s="17"/>
      <c r="C28" s="15" t="s">
        <v>15</v>
      </c>
      <c r="D28" s="5">
        <v>24</v>
      </c>
      <c r="E28" s="24" t="s">
        <v>25</v>
      </c>
      <c r="F28" s="8">
        <v>3</v>
      </c>
      <c r="G28" s="10">
        <v>483</v>
      </c>
      <c r="H28" s="11">
        <v>477</v>
      </c>
      <c r="I28" s="10">
        <v>485</v>
      </c>
      <c r="J28" s="10">
        <f t="shared" si="3"/>
        <v>481.6666666666667</v>
      </c>
      <c r="K28" s="12">
        <f t="shared" si="2"/>
        <v>0.008643595845529277</v>
      </c>
      <c r="L28" s="4">
        <v>11560.08</v>
      </c>
    </row>
    <row r="29" spans="1:12" s="6" customFormat="1" ht="18.75" customHeight="1" thickBot="1">
      <c r="A29" s="28">
        <v>17</v>
      </c>
      <c r="B29" s="14"/>
      <c r="C29" s="15" t="s">
        <v>15</v>
      </c>
      <c r="D29" s="5">
        <v>48</v>
      </c>
      <c r="E29" s="5" t="s">
        <v>49</v>
      </c>
      <c r="F29" s="8">
        <v>3</v>
      </c>
      <c r="G29" s="10">
        <v>268</v>
      </c>
      <c r="H29" s="11">
        <v>234</v>
      </c>
      <c r="I29" s="13">
        <v>285</v>
      </c>
      <c r="J29" s="10">
        <f t="shared" si="3"/>
        <v>262.3333333333333</v>
      </c>
      <c r="K29" s="12">
        <f t="shared" si="2"/>
        <v>0.0989882932836709</v>
      </c>
      <c r="L29" s="10">
        <v>12591.84</v>
      </c>
    </row>
    <row r="30" spans="1:12" s="6" customFormat="1" ht="18.75" customHeight="1" thickBot="1">
      <c r="A30" s="28">
        <v>18</v>
      </c>
      <c r="B30" s="17"/>
      <c r="C30" s="15" t="s">
        <v>15</v>
      </c>
      <c r="D30" s="5">
        <v>48</v>
      </c>
      <c r="E30" s="26" t="s">
        <v>20</v>
      </c>
      <c r="F30" s="8">
        <v>3</v>
      </c>
      <c r="G30" s="10">
        <v>34</v>
      </c>
      <c r="H30" s="11">
        <v>34</v>
      </c>
      <c r="I30" s="10">
        <v>34</v>
      </c>
      <c r="J30" s="10">
        <f t="shared" si="3"/>
        <v>34</v>
      </c>
      <c r="K30" s="12">
        <f t="shared" si="2"/>
        <v>0</v>
      </c>
      <c r="L30" s="4">
        <f>J30*D30</f>
        <v>1632</v>
      </c>
    </row>
    <row r="31" spans="1:12" s="6" customFormat="1" ht="18.75" customHeight="1" thickBot="1">
      <c r="A31" s="28">
        <v>19</v>
      </c>
      <c r="B31" s="17"/>
      <c r="C31" s="15" t="s">
        <v>15</v>
      </c>
      <c r="D31" s="5">
        <v>48</v>
      </c>
      <c r="E31" s="26" t="s">
        <v>21</v>
      </c>
      <c r="F31" s="8">
        <v>3</v>
      </c>
      <c r="G31" s="10">
        <v>152</v>
      </c>
      <c r="H31" s="11">
        <v>122</v>
      </c>
      <c r="I31" s="10">
        <v>156</v>
      </c>
      <c r="J31" s="10">
        <f t="shared" si="3"/>
        <v>143.33333333333334</v>
      </c>
      <c r="K31" s="12">
        <f t="shared" si="2"/>
        <v>0.12964985920712863</v>
      </c>
      <c r="L31" s="4">
        <v>6879.84</v>
      </c>
    </row>
    <row r="32" spans="1:12" s="6" customFormat="1" ht="27.75" customHeight="1" thickBot="1">
      <c r="A32" s="28">
        <v>20</v>
      </c>
      <c r="B32" s="17"/>
      <c r="C32" s="15" t="s">
        <v>15</v>
      </c>
      <c r="D32" s="5">
        <v>48</v>
      </c>
      <c r="E32" s="9" t="s">
        <v>26</v>
      </c>
      <c r="F32" s="8">
        <v>3</v>
      </c>
      <c r="G32" s="10">
        <v>468</v>
      </c>
      <c r="H32" s="11">
        <v>479</v>
      </c>
      <c r="I32" s="10">
        <v>477</v>
      </c>
      <c r="J32" s="10">
        <f t="shared" si="3"/>
        <v>474.6666666666667</v>
      </c>
      <c r="K32" s="12">
        <f t="shared" si="2"/>
        <v>0.012344379094973299</v>
      </c>
      <c r="L32" s="4">
        <v>22784.16</v>
      </c>
    </row>
    <row r="33" spans="1:12" s="6" customFormat="1" ht="22.5" customHeight="1" thickBot="1">
      <c r="A33" s="28">
        <v>21</v>
      </c>
      <c r="B33" s="17"/>
      <c r="C33" s="15" t="s">
        <v>15</v>
      </c>
      <c r="D33" s="5">
        <v>48</v>
      </c>
      <c r="E33" s="24" t="s">
        <v>18</v>
      </c>
      <c r="F33" s="8">
        <v>3</v>
      </c>
      <c r="G33" s="10">
        <v>116</v>
      </c>
      <c r="H33" s="11">
        <v>124</v>
      </c>
      <c r="I33" s="10">
        <v>140</v>
      </c>
      <c r="J33" s="10">
        <f>AVERAGE(G33:I33)</f>
        <v>126.66666666666667</v>
      </c>
      <c r="K33" s="12">
        <f>STDEVA(G33:I33)/(SUM(G33:I33)/COUNTIF(G33:I33,"&gt;0"))</f>
        <v>0.0964752777885436</v>
      </c>
      <c r="L33" s="4">
        <v>6080.16</v>
      </c>
    </row>
    <row r="34" spans="1:12" s="6" customFormat="1" ht="26.25" customHeight="1" thickBot="1">
      <c r="A34" s="28">
        <v>22</v>
      </c>
      <c r="B34" s="17"/>
      <c r="C34" s="15" t="s">
        <v>15</v>
      </c>
      <c r="D34" s="5">
        <v>9</v>
      </c>
      <c r="E34" s="22" t="s">
        <v>32</v>
      </c>
      <c r="F34" s="8">
        <v>3</v>
      </c>
      <c r="G34" s="10">
        <v>286</v>
      </c>
      <c r="H34" s="11">
        <v>0</v>
      </c>
      <c r="I34" s="10">
        <v>0</v>
      </c>
      <c r="J34" s="10">
        <v>286</v>
      </c>
      <c r="K34" s="12">
        <f>STDEVA(G34:I34)/(SUM(G34:I34)/COUNTIF(G34:I34,"&gt;0"))</f>
        <v>0.5773502691896258</v>
      </c>
      <c r="L34" s="10">
        <f>J34*D34</f>
        <v>2574</v>
      </c>
    </row>
    <row r="35" spans="1:12" ht="15.75">
      <c r="A35" s="18">
        <v>0</v>
      </c>
      <c r="B35" s="19"/>
      <c r="C35" s="19"/>
      <c r="D35" s="19"/>
      <c r="E35" s="19"/>
      <c r="F35" s="19"/>
      <c r="G35" s="21"/>
      <c r="H35" s="19"/>
      <c r="I35" s="19"/>
      <c r="J35" s="19"/>
      <c r="K35" s="20"/>
      <c r="L35" s="3">
        <f>SUM(L13:L34)</f>
        <v>212184.83999999997</v>
      </c>
    </row>
    <row r="36" ht="15.75">
      <c r="I36" s="25"/>
    </row>
    <row r="37" spans="1:2" ht="15.75">
      <c r="A37" s="1" t="s">
        <v>8</v>
      </c>
      <c r="B37" s="1"/>
    </row>
    <row r="41" spans="1:12" ht="106.5" customHeight="1">
      <c r="A41" s="44" t="s">
        <v>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</row>
    <row r="43" ht="15.75">
      <c r="A43" s="1" t="s">
        <v>12</v>
      </c>
    </row>
    <row r="44" spans="1:12" ht="12.75">
      <c r="A44" s="43" t="s">
        <v>30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</row>
    <row r="45" spans="1:12" ht="12.7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</row>
    <row r="46" spans="1:12" ht="12.7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</row>
    <row r="47" spans="1:12" ht="12.7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</row>
    <row r="52" spans="2:5" ht="15.75">
      <c r="B52" s="1" t="s">
        <v>40</v>
      </c>
      <c r="C52" s="1"/>
      <c r="D52" s="1"/>
      <c r="E52" s="1"/>
    </row>
  </sheetData>
  <sheetProtection/>
  <mergeCells count="18">
    <mergeCell ref="A10:A11"/>
    <mergeCell ref="C10:C11"/>
    <mergeCell ref="A44:L47"/>
    <mergeCell ref="D10:D11"/>
    <mergeCell ref="B10:B11"/>
    <mergeCell ref="E10:E11"/>
    <mergeCell ref="A41:L41"/>
    <mergeCell ref="J10:J11"/>
    <mergeCell ref="A5:L5"/>
    <mergeCell ref="G10:I10"/>
    <mergeCell ref="A2:L2"/>
    <mergeCell ref="A3:L3"/>
    <mergeCell ref="L10:L11"/>
    <mergeCell ref="K10:K11"/>
    <mergeCell ref="F10:F11"/>
    <mergeCell ref="A6:L6"/>
    <mergeCell ref="A7:L7"/>
    <mergeCell ref="A8:L8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A30" sqref="A30"/>
    </sheetView>
  </sheetViews>
  <sheetFormatPr defaultColWidth="9.140625" defaultRowHeight="12.75"/>
  <sheetData>
    <row r="1" ht="12.75">
      <c r="A1">
        <v>139</v>
      </c>
    </row>
    <row r="2" ht="12.75">
      <c r="A2">
        <v>0</v>
      </c>
    </row>
    <row r="3" ht="12.75">
      <c r="A3">
        <v>176</v>
      </c>
    </row>
    <row r="4" ht="12.75">
      <c r="A4">
        <v>142</v>
      </c>
    </row>
    <row r="5" ht="12.75">
      <c r="A5">
        <v>134</v>
      </c>
    </row>
    <row r="6" ht="12.75">
      <c r="A6">
        <v>0</v>
      </c>
    </row>
    <row r="7" ht="12.75">
      <c r="A7">
        <v>0</v>
      </c>
    </row>
    <row r="8" ht="12.75">
      <c r="A8">
        <v>224</v>
      </c>
    </row>
    <row r="9" ht="12.75">
      <c r="A9">
        <v>384</v>
      </c>
    </row>
    <row r="10" ht="12.75">
      <c r="A10">
        <v>132</v>
      </c>
    </row>
    <row r="11" ht="12.75">
      <c r="A11">
        <v>130</v>
      </c>
    </row>
    <row r="12" ht="12.75">
      <c r="A12">
        <v>121</v>
      </c>
    </row>
    <row r="13" ht="12.75">
      <c r="A13">
        <v>0</v>
      </c>
    </row>
    <row r="14" ht="12.75">
      <c r="A14">
        <v>121</v>
      </c>
    </row>
    <row r="15" ht="12.75">
      <c r="A15">
        <v>272</v>
      </c>
    </row>
    <row r="16" ht="12.75">
      <c r="A16">
        <v>88</v>
      </c>
    </row>
    <row r="17" ht="12.75">
      <c r="A17">
        <v>0</v>
      </c>
    </row>
    <row r="18" ht="12.75">
      <c r="A18">
        <v>75</v>
      </c>
    </row>
    <row r="19" ht="12.75">
      <c r="A19">
        <v>196</v>
      </c>
    </row>
    <row r="20" ht="12.75">
      <c r="A20">
        <v>604</v>
      </c>
    </row>
    <row r="21" ht="12.75">
      <c r="A21">
        <v>0</v>
      </c>
    </row>
    <row r="22" ht="12.75">
      <c r="A22">
        <v>0</v>
      </c>
    </row>
    <row r="23" ht="12.75">
      <c r="A23">
        <v>0</v>
      </c>
    </row>
    <row r="24" ht="12.75">
      <c r="A24">
        <v>268</v>
      </c>
    </row>
    <row r="25" ht="12.75">
      <c r="A25">
        <v>0</v>
      </c>
    </row>
    <row r="26" ht="12.75">
      <c r="A26">
        <v>0</v>
      </c>
    </row>
    <row r="27" ht="12.75">
      <c r="A27">
        <v>0</v>
      </c>
    </row>
    <row r="28" ht="12.75">
      <c r="A28">
        <v>0</v>
      </c>
    </row>
    <row r="29" ht="12.75">
      <c r="A29">
        <f>SUM(A1:A28)</f>
        <v>3206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666</cp:lastModifiedBy>
  <cp:lastPrinted>2015-05-05T04:14:10Z</cp:lastPrinted>
  <dcterms:created xsi:type="dcterms:W3CDTF">1996-10-08T23:32:33Z</dcterms:created>
  <dcterms:modified xsi:type="dcterms:W3CDTF">2015-05-05T04:15:08Z</dcterms:modified>
  <cp:category/>
  <cp:version/>
  <cp:contentType/>
  <cp:contentStatus/>
</cp:coreProperties>
</file>